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7г" sheetId="3" r:id="rId1"/>
  </sheets>
  <calcPr calcId="125725"/>
</workbook>
</file>

<file path=xl/calcChain.xml><?xml version="1.0" encoding="utf-8"?>
<calcChain xmlns="http://schemas.openxmlformats.org/spreadsheetml/2006/main">
  <c r="C33" i="3"/>
  <c r="B11" l="1"/>
  <c r="F11" l="1"/>
  <c r="F45"/>
  <c r="E45"/>
  <c r="E58" s="1"/>
  <c r="E60" s="1"/>
  <c r="D45"/>
  <c r="D11" l="1"/>
  <c r="C45"/>
  <c r="B45" l="1"/>
  <c r="B33"/>
  <c r="B29"/>
  <c r="B27"/>
  <c r="B23"/>
  <c r="B31"/>
  <c r="B21"/>
  <c r="F33"/>
  <c r="F23"/>
  <c r="D33"/>
  <c r="E23"/>
  <c r="D23"/>
  <c r="C23"/>
  <c r="C14"/>
  <c r="B12"/>
  <c r="F21" l="1"/>
  <c r="E21"/>
  <c r="E33" l="1"/>
  <c r="F31" l="1"/>
  <c r="E17" l="1"/>
  <c r="E14"/>
  <c r="E11" s="1"/>
  <c r="E12"/>
  <c r="C31"/>
  <c r="E31"/>
  <c r="D31"/>
  <c r="C21"/>
  <c r="D21"/>
  <c r="C17"/>
  <c r="C11" s="1"/>
  <c r="C58" s="1"/>
  <c r="B17"/>
  <c r="B14"/>
  <c r="B58" l="1"/>
  <c r="B60" s="1"/>
  <c r="C60"/>
  <c r="D14"/>
  <c r="F14"/>
  <c r="F12"/>
  <c r="F17" l="1"/>
  <c r="D17"/>
  <c r="F58" l="1"/>
  <c r="F60" s="1"/>
  <c r="D58"/>
  <c r="D60" s="1"/>
</calcChain>
</file>

<file path=xl/sharedStrings.xml><?xml version="1.0" encoding="utf-8"?>
<sst xmlns="http://schemas.openxmlformats.org/spreadsheetml/2006/main" count="75" uniqueCount="68">
  <si>
    <t>ДОХОДЫ</t>
  </si>
  <si>
    <t>НАЛОГИ НА ПРИБЫЛЬ, ДОХОДЫ</t>
  </si>
  <si>
    <t>Налог на доходы физических лиц</t>
  </si>
  <si>
    <t>НАЛОГИ НА ИМУЩЕСТВО</t>
  </si>
  <si>
    <t>Транспортный налог</t>
  </si>
  <si>
    <t>БЕЗВОЗМЕЗДНЫЕ ПОСТУПЛЕНИЯ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</si>
  <si>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</si>
  <si>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</si>
  <si>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</si>
  <si>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</si>
  <si>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</si>
  <si>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</si>
  <si>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поступления от использования имущества, находящегося в собственности поселений( за исключением земельных участков муниципальных автономных учреждений, а также муниципальных унитарных предприятий, в том числе казанных)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</si>
  <si>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</si>
  <si>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</si>
  <si>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</si>
  <si>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ГОСУДАРСТВЕННАЯ ПОШЛИНА</t>
  </si>
  <si>
    <t>НАЛОГИ НА ТОВАРЫ (РАБОТЫ, УСЛУГИ),РЕАЛИЗУЕМЫЕ НА ТЕРРИТОРИИ РОССИЙСКОЙ ФЕДЕРАЦИИ</t>
  </si>
  <si>
    <t xml:space="preserve">ПРОЧИЕ НЕНАЛОГОВЫЕ ДОХОДЫ </t>
  </si>
  <si>
    <t>Акцизы по подакцизным товарам (продукции), производимыми на территории Российской Федерации</t>
  </si>
  <si>
    <t>Показатель</t>
  </si>
  <si>
    <t>прогноз</t>
  </si>
  <si>
    <t>ОБЩЕГОСУДАРСТВЕННЫЕ РАСХОДЫ</t>
  </si>
  <si>
    <t>ОБЕСПЕЧЕНИЕ ПОЖАРНОЙ БЕЗОПАСНОСТИ</t>
  </si>
  <si>
    <t>ДРУГИЕ ВОРОСЫ В ОБЛАСТИ НАЦИОНАЛЬНОЙ ЭКОНОМИКИ</t>
  </si>
  <si>
    <t>ПРОФИЦИТ (+)</t>
  </si>
  <si>
    <t>ДЕФИЦИТ(-)</t>
  </si>
  <si>
    <t>ИСТОЧНИКИ ФИНАНСИРОВАНИЯ ДЕФЕЦИТА БЮДЖЕТА</t>
  </si>
  <si>
    <t>ИЗМЕНЕНИЕ ОСТАТКОВ СРЕДСТВ НА СЧЕТАХ ПО УЧЕТУ СРЕДСТВ БЮДЖЕТА ПОСЕЛЕНИЯ</t>
  </si>
  <si>
    <t xml:space="preserve"> </t>
  </si>
  <si>
    <t>отчет</t>
  </si>
  <si>
    <t>оценка</t>
  </si>
  <si>
    <t>тыс. руб.</t>
  </si>
  <si>
    <t>ЖИЛИЩНОЕ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</si>
  <si>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</si>
  <si>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КОММУНАЛЬНОЕ ХОЗЯЙСТВО</t>
  </si>
  <si>
    <t>2017г</t>
  </si>
  <si>
    <t>2018г</t>
  </si>
  <si>
    <t>2019г</t>
  </si>
  <si>
    <t>Прочие субсидии бюджетам сельских поселений</t>
  </si>
  <si>
    <t>Субсидии бюджетам сельских поселений на осуществление дорожной деятельсти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</si>
  <si>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 межбюджетные трансферты</t>
  </si>
  <si>
    <t>возврат остатков субсидий, субвенций и иных межбюджетных  трансфертов, имеющих целевое назначение, прошлых лет из бюджетов поселений</t>
  </si>
  <si>
    <t>БЛАГОУСТРОЙСТВО</t>
  </si>
  <si>
    <t>СОЦИАЛЬНАЯ ПОЛИТИКА</t>
  </si>
  <si>
    <t>МОБИЛИЗАЦИОННАЯ ПОДГОТОВКА</t>
  </si>
  <si>
    <t xml:space="preserve">Дотация на выравнивание бюджетной обеспеченности </t>
  </si>
  <si>
    <t>Субсидии бюдетам сельских поселений на софинансирование капитальных вложений в объекты муниципальной собственности</t>
  </si>
  <si>
    <t>просие безвозмездные поступления в бюджеты поселений</t>
  </si>
  <si>
    <t xml:space="preserve">защита населения и территории от ЧС природного и техногенного характера </t>
  </si>
  <si>
    <t xml:space="preserve">Громовское сельское поселение МО Приозерский муниципальный  район </t>
  </si>
  <si>
    <t>2020г</t>
  </si>
  <si>
    <t>Доходы от сдачи в аренду имущетсва, находящегося в оперативном управлении органов управления сельских послений и созданных ими учреждений ( за исключением имущетсва муниципальных бюджетных и автономных учрежедний)</t>
  </si>
  <si>
    <t>ДОХОДЫ ОТ ОКАЗАНИЯ ПЛАТНЫХ УСЛУГ И (РАБОТ) И КОМПЕНСАЦИЯ ЗАТРАТ ГОСУДАРСТВА</t>
  </si>
  <si>
    <t>Прочие доходы от компнсации затрат бюджетов сельских поселений</t>
  </si>
  <si>
    <t>ШТРАФЫ, САНКЦИИ, ВОЗМЕЩЕНИЕ УЩЕРБА</t>
  </si>
  <si>
    <t>Денежные взыскания ( штрафы) за нарушение законодательства РФ о контрактной системе закупок, товаров, работ, услуг для обеспечения госудатсрвенных и муниципальных нужд сельских поселений</t>
  </si>
  <si>
    <t>Дотции бюджетам сельских поселений на поощрение, лостижения наилучших показателей деятельсти органов местного самоуправления</t>
  </si>
  <si>
    <t>Субсидии бюджетам сельских поселение на софинансирование капитальных вложений в объекты муниципальной собственности</t>
  </si>
  <si>
    <t>культура, ФИЗИЧЕСКАЯ КУЛЬТУРА</t>
  </si>
  <si>
    <t>ЕДИНЫЙ СЕЛЬСКОХОЗЯЙСТВЕННЫЙ НАЛОГ</t>
  </si>
  <si>
    <t xml:space="preserve"> РАСХОДЫ</t>
  </si>
  <si>
    <t>СОЦИАЛЬНОЕ ОБЕСПЕЧЕНИЕ НАСЕЛЕНИЯ</t>
  </si>
  <si>
    <t>на 2019-2021 гг.</t>
  </si>
  <si>
    <t>2021г</t>
  </si>
  <si>
    <t>СРЕДНЕСРОЧНЫЙ ФИНАНСОВЫЙ ПЛАН</t>
  </si>
  <si>
    <t xml:space="preserve">приложение 1 </t>
  </si>
  <si>
    <t>к распоряжению от 09.11.2018года №153-р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</si>
</sst>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"/>
    <numFmt numFmtId="166" formatCode="0.0"/>
  </numFmts>
  <fonts count="10">
    <font>
      <sz val="10"/>
      <name val="Arial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center"/>
    </xf>
    <xf numFmtId="166" fontId="4" fillId="0" borderId="0" xfId="0" applyNumberFormat="1" applyFont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zoomScaleNormal="100" workbookViewId="0">
      <selection activeCell="A3" sqref="A3:F3"/>
    </sheetView>
  </sheetViews>
  <sheetFormatPr defaultColWidth="8.7109375" defaultRowHeight="12.75"/>
  <cols>
    <col min="1" max="1" width="49.140625" style="1" customWidth="1"/>
    <col min="2" max="2" width="14.7109375" style="1" customWidth="1"/>
    <col min="3" max="3" width="14" style="1" customWidth="1"/>
    <col min="4" max="4" width="14.140625" style="1" customWidth="1"/>
    <col min="5" max="5" width="13.5703125" style="1" customWidth="1"/>
    <col min="6" max="6" width="15" style="2" customWidth="1"/>
    <col min="7" max="8" width="8.7109375" style="1" hidden="1" customWidth="1"/>
    <col min="9" max="16384" width="8.7109375" style="1"/>
  </cols>
  <sheetData>
    <row r="1" spans="1:13" ht="15.75">
      <c r="E1" s="44" t="s">
        <v>66</v>
      </c>
      <c r="F1" s="44"/>
      <c r="G1" s="43"/>
      <c r="H1" s="43"/>
      <c r="I1" s="43"/>
      <c r="J1" s="43"/>
      <c r="K1" s="43"/>
    </row>
    <row r="2" spans="1:13" ht="27.75" customHeight="1">
      <c r="A2" s="9"/>
      <c r="B2" s="44" t="s">
        <v>67</v>
      </c>
      <c r="C2" s="44"/>
      <c r="D2" s="44"/>
      <c r="E2" s="44"/>
      <c r="F2" s="44"/>
      <c r="G2" s="43"/>
      <c r="H2" s="43"/>
      <c r="I2" s="43"/>
      <c r="J2" s="43"/>
      <c r="K2" s="43"/>
    </row>
    <row r="3" spans="1:13" ht="18.75">
      <c r="A3" s="39" t="s">
        <v>65</v>
      </c>
      <c r="B3" s="39"/>
      <c r="C3" s="39"/>
      <c r="D3" s="39"/>
      <c r="E3" s="39"/>
      <c r="F3" s="39"/>
    </row>
    <row r="4" spans="1:13" ht="18.75">
      <c r="A4" s="39" t="s">
        <v>9</v>
      </c>
      <c r="B4" s="39"/>
      <c r="C4" s="39"/>
      <c r="D4" s="39"/>
      <c r="E4" s="39"/>
      <c r="F4" s="39"/>
    </row>
    <row r="5" spans="1:13" ht="18.75">
      <c r="A5" s="40" t="s">
        <v>50</v>
      </c>
      <c r="B5" s="40"/>
      <c r="C5" s="40"/>
      <c r="D5" s="41"/>
      <c r="E5" s="41"/>
      <c r="F5" s="41"/>
      <c r="G5" s="41"/>
      <c r="H5" s="41"/>
    </row>
    <row r="6" spans="1:13" ht="18.75">
      <c r="A6" s="39" t="s">
        <v>10</v>
      </c>
      <c r="B6" s="39"/>
      <c r="C6" s="39"/>
      <c r="D6" s="42"/>
      <c r="E6" s="42"/>
      <c r="F6" s="42"/>
    </row>
    <row r="7" spans="1:13" ht="18.75">
      <c r="A7" s="39" t="s">
        <v>63</v>
      </c>
      <c r="B7" s="39"/>
      <c r="C7" s="39"/>
      <c r="D7" s="39"/>
      <c r="E7" s="39"/>
      <c r="F7" s="39"/>
    </row>
    <row r="8" spans="1:13" ht="18.75">
      <c r="A8" s="5"/>
      <c r="B8" s="5"/>
      <c r="C8" s="5"/>
      <c r="D8" s="5"/>
      <c r="E8" s="5"/>
      <c r="F8" s="6" t="s">
        <v>32</v>
      </c>
    </row>
    <row r="9" spans="1:13" s="3" customFormat="1">
      <c r="A9" s="13" t="s">
        <v>20</v>
      </c>
      <c r="B9" s="14" t="s">
        <v>30</v>
      </c>
      <c r="C9" s="14" t="s">
        <v>31</v>
      </c>
      <c r="D9" s="36" t="s">
        <v>21</v>
      </c>
      <c r="E9" s="37"/>
      <c r="F9" s="38"/>
    </row>
    <row r="10" spans="1:13" s="3" customFormat="1">
      <c r="A10" s="15"/>
      <c r="B10" s="13" t="s">
        <v>36</v>
      </c>
      <c r="C10" s="13" t="s">
        <v>37</v>
      </c>
      <c r="D10" s="13" t="s">
        <v>38</v>
      </c>
      <c r="E10" s="34" t="s">
        <v>51</v>
      </c>
      <c r="F10" s="13" t="s">
        <v>64</v>
      </c>
    </row>
    <row r="11" spans="1:13" s="3" customFormat="1">
      <c r="A11" s="16" t="s">
        <v>0</v>
      </c>
      <c r="B11" s="17">
        <f>B12+B14+B17+B21+B23+B31+B33+B27+B29+B16</f>
        <v>45927.000000000007</v>
      </c>
      <c r="C11" s="17">
        <f>C12+C14+C17+C21+C23+C31+C33+C27+C29+C16</f>
        <v>55536</v>
      </c>
      <c r="D11" s="17">
        <f>D12+D14+D17+D21+D23+D31+D33+D27+D29</f>
        <v>24843.1</v>
      </c>
      <c r="E11" s="17">
        <f>E12+E14+E17+E21+E23+E31+E33+E27+E29</f>
        <v>18535</v>
      </c>
      <c r="F11" s="17">
        <f>F12+F14+F17+F21+F23+F31+F33+F27+F29</f>
        <v>18835</v>
      </c>
      <c r="I11" s="7"/>
    </row>
    <row r="12" spans="1:13" s="4" customFormat="1">
      <c r="A12" s="18" t="s">
        <v>1</v>
      </c>
      <c r="B12" s="17">
        <f>B13</f>
        <v>5974.3</v>
      </c>
      <c r="C12" s="17">
        <v>5900</v>
      </c>
      <c r="D12" s="17">
        <v>4500</v>
      </c>
      <c r="E12" s="17">
        <f>E13</f>
        <v>3300</v>
      </c>
      <c r="F12" s="17">
        <f>F13</f>
        <v>3350</v>
      </c>
      <c r="H12" s="8"/>
      <c r="M12" s="10"/>
    </row>
    <row r="13" spans="1:13" s="4" customFormat="1">
      <c r="A13" s="18" t="s">
        <v>2</v>
      </c>
      <c r="B13" s="21">
        <v>5974.3</v>
      </c>
      <c r="C13" s="21">
        <v>5900</v>
      </c>
      <c r="D13" s="21">
        <v>4500</v>
      </c>
      <c r="E13" s="21">
        <v>3300</v>
      </c>
      <c r="F13" s="24">
        <v>3350</v>
      </c>
      <c r="J13" s="4" t="s">
        <v>29</v>
      </c>
    </row>
    <row r="14" spans="1:13" ht="38.25">
      <c r="A14" s="18" t="s">
        <v>17</v>
      </c>
      <c r="B14" s="17">
        <f>B15</f>
        <v>1789.3</v>
      </c>
      <c r="C14" s="17">
        <f>C15</f>
        <v>2620</v>
      </c>
      <c r="D14" s="17">
        <f>D15</f>
        <v>1825.8</v>
      </c>
      <c r="E14" s="17">
        <f>E15</f>
        <v>1850</v>
      </c>
      <c r="F14" s="20">
        <f>F15</f>
        <v>2100</v>
      </c>
      <c r="K14" s="1" t="s">
        <v>29</v>
      </c>
    </row>
    <row r="15" spans="1:13" ht="25.5">
      <c r="A15" s="18" t="s">
        <v>19</v>
      </c>
      <c r="B15" s="21">
        <v>1789.3</v>
      </c>
      <c r="C15" s="21">
        <v>2620</v>
      </c>
      <c r="D15" s="21">
        <v>1825.8</v>
      </c>
      <c r="E15" s="21">
        <v>1850</v>
      </c>
      <c r="F15" s="24">
        <v>2100</v>
      </c>
    </row>
    <row r="16" spans="1:13">
      <c r="A16" s="18" t="s">
        <v>60</v>
      </c>
      <c r="B16" s="21">
        <v>0.4</v>
      </c>
      <c r="C16" s="21">
        <v>0</v>
      </c>
      <c r="D16" s="21"/>
      <c r="E16" s="21"/>
      <c r="F16" s="24"/>
    </row>
    <row r="17" spans="1:10" s="4" customFormat="1">
      <c r="A17" s="18" t="s">
        <v>3</v>
      </c>
      <c r="B17" s="17">
        <f>B18+B19+B20</f>
        <v>11446.6</v>
      </c>
      <c r="C17" s="17">
        <f>C18+C19+C20</f>
        <v>12000</v>
      </c>
      <c r="D17" s="17">
        <f>D18+D19+D20</f>
        <v>12400</v>
      </c>
      <c r="E17" s="17">
        <f>E18+E19+E20</f>
        <v>12200</v>
      </c>
      <c r="F17" s="20">
        <f>F18+F19+F20</f>
        <v>12200</v>
      </c>
      <c r="J17" s="4" t="s">
        <v>29</v>
      </c>
    </row>
    <row r="18" spans="1:10">
      <c r="A18" s="18" t="s">
        <v>6</v>
      </c>
      <c r="B18" s="21">
        <v>932</v>
      </c>
      <c r="C18" s="21">
        <v>2000</v>
      </c>
      <c r="D18" s="21">
        <v>2200</v>
      </c>
      <c r="E18" s="21">
        <v>2000</v>
      </c>
      <c r="F18" s="24">
        <v>2000</v>
      </c>
    </row>
    <row r="19" spans="1:10">
      <c r="A19" s="18" t="s">
        <v>4</v>
      </c>
      <c r="B19" s="21"/>
      <c r="C19" s="21"/>
      <c r="D19" s="21">
        <v>0</v>
      </c>
      <c r="E19" s="21">
        <v>0</v>
      </c>
      <c r="F19" s="24">
        <v>0</v>
      </c>
    </row>
    <row r="20" spans="1:10">
      <c r="A20" s="18" t="s">
        <v>7</v>
      </c>
      <c r="B20" s="21">
        <v>10514.6</v>
      </c>
      <c r="C20" s="21">
        <v>10000</v>
      </c>
      <c r="D20" s="21">
        <v>10200</v>
      </c>
      <c r="E20" s="21">
        <v>10200</v>
      </c>
      <c r="F20" s="24">
        <v>10200</v>
      </c>
    </row>
    <row r="21" spans="1:10" s="4" customFormat="1">
      <c r="A21" s="18" t="s">
        <v>16</v>
      </c>
      <c r="B21" s="17">
        <f>B22</f>
        <v>7.8</v>
      </c>
      <c r="C21" s="17">
        <f>C22</f>
        <v>5</v>
      </c>
      <c r="D21" s="17">
        <f>D22</f>
        <v>5</v>
      </c>
      <c r="E21" s="17">
        <f>E22</f>
        <v>5</v>
      </c>
      <c r="F21" s="20">
        <f>F22</f>
        <v>5</v>
      </c>
    </row>
    <row r="22" spans="1:10" s="4" customFormat="1" ht="63.75">
      <c r="A22" s="18" t="s">
        <v>11</v>
      </c>
      <c r="B22" s="21">
        <v>7.8</v>
      </c>
      <c r="C22" s="21">
        <v>5</v>
      </c>
      <c r="D22" s="21">
        <v>5</v>
      </c>
      <c r="E22" s="21">
        <v>5</v>
      </c>
      <c r="F22" s="24">
        <v>5</v>
      </c>
      <c r="J22" s="4" t="s">
        <v>29</v>
      </c>
    </row>
    <row r="23" spans="1:10" s="4" customFormat="1" ht="38.25">
      <c r="A23" s="19" t="s">
        <v>13</v>
      </c>
      <c r="B23" s="17">
        <f>B24+B26+B25</f>
        <v>901.40000000000009</v>
      </c>
      <c r="C23" s="17">
        <f>C24+C26</f>
        <v>880</v>
      </c>
      <c r="D23" s="17">
        <f>D24+D26</f>
        <v>980</v>
      </c>
      <c r="E23" s="17">
        <f>E24+E26</f>
        <v>980</v>
      </c>
      <c r="F23" s="20">
        <f>F24+F26</f>
        <v>980</v>
      </c>
      <c r="J23" s="4" t="s">
        <v>29</v>
      </c>
    </row>
    <row r="24" spans="1:10" ht="38.25">
      <c r="A24" s="19" t="s">
        <v>34</v>
      </c>
      <c r="B24" s="21">
        <v>553.6</v>
      </c>
      <c r="C24" s="21">
        <v>580</v>
      </c>
      <c r="D24" s="25">
        <v>580</v>
      </c>
      <c r="E24" s="25">
        <v>580</v>
      </c>
      <c r="F24" s="24">
        <v>580</v>
      </c>
    </row>
    <row r="25" spans="1:10" ht="63.75">
      <c r="A25" s="19" t="s">
        <v>52</v>
      </c>
      <c r="B25" s="21"/>
      <c r="C25" s="21"/>
      <c r="D25" s="25"/>
      <c r="E25" s="25"/>
      <c r="F25" s="24"/>
    </row>
    <row r="26" spans="1:10" ht="63.75">
      <c r="A26" s="19" t="s">
        <v>12</v>
      </c>
      <c r="B26" s="21">
        <v>347.8</v>
      </c>
      <c r="C26" s="21">
        <v>300</v>
      </c>
      <c r="D26" s="21">
        <v>400</v>
      </c>
      <c r="E26" s="21">
        <v>400</v>
      </c>
      <c r="F26" s="24">
        <v>400</v>
      </c>
    </row>
    <row r="27" spans="1:10" ht="25.5">
      <c r="A27" s="19" t="s">
        <v>53</v>
      </c>
      <c r="B27" s="21">
        <f>B28</f>
        <v>0</v>
      </c>
      <c r="C27" s="21"/>
      <c r="D27" s="21"/>
      <c r="E27" s="21"/>
      <c r="F27" s="24"/>
    </row>
    <row r="28" spans="1:10" ht="25.5">
      <c r="A28" s="19" t="s">
        <v>54</v>
      </c>
      <c r="B28" s="21"/>
      <c r="C28" s="21"/>
      <c r="D28" s="21"/>
      <c r="E28" s="21"/>
      <c r="F28" s="24"/>
    </row>
    <row r="29" spans="1:10">
      <c r="A29" s="1" t="s">
        <v>55</v>
      </c>
      <c r="B29" s="21">
        <f>B30</f>
        <v>590.29999999999995</v>
      </c>
      <c r="C29" s="21">
        <v>31</v>
      </c>
      <c r="D29" s="21"/>
      <c r="E29" s="21"/>
      <c r="F29" s="24"/>
    </row>
    <row r="30" spans="1:10" ht="51">
      <c r="A30" s="19" t="s">
        <v>56</v>
      </c>
      <c r="B30" s="21">
        <v>590.29999999999995</v>
      </c>
      <c r="C30" s="21">
        <v>31</v>
      </c>
      <c r="D30" s="21"/>
      <c r="E30" s="21"/>
      <c r="F30" s="24"/>
    </row>
    <row r="31" spans="1:10" s="4" customFormat="1">
      <c r="A31" s="19" t="s">
        <v>18</v>
      </c>
      <c r="B31" s="17">
        <f>B32</f>
        <v>206.6</v>
      </c>
      <c r="C31" s="29">
        <f>C32</f>
        <v>200</v>
      </c>
      <c r="D31" s="17">
        <f>D32</f>
        <v>200</v>
      </c>
      <c r="E31" s="17">
        <f>E32</f>
        <v>200</v>
      </c>
      <c r="F31" s="20">
        <f>F32</f>
        <v>200</v>
      </c>
    </row>
    <row r="32" spans="1:10" s="4" customFormat="1">
      <c r="A32" s="19" t="s">
        <v>14</v>
      </c>
      <c r="B32" s="21">
        <v>206.6</v>
      </c>
      <c r="C32" s="30">
        <v>200</v>
      </c>
      <c r="D32" s="21">
        <v>200</v>
      </c>
      <c r="E32" s="21">
        <v>200</v>
      </c>
      <c r="F32" s="24">
        <v>200</v>
      </c>
    </row>
    <row r="33" spans="1:12">
      <c r="A33" s="22" t="s">
        <v>5</v>
      </c>
      <c r="B33" s="17">
        <f>B34+B37+B38+B39+B40+B41+B43+B35+B36+B42</f>
        <v>25010.3</v>
      </c>
      <c r="C33" s="17">
        <f>C35+C36+C38+C39+C40+C41+C42+C43</f>
        <v>33900</v>
      </c>
      <c r="D33" s="17">
        <f>D34+D35+D37+D38+D39+D40+D41+D42+D44</f>
        <v>4932.2999999999993</v>
      </c>
      <c r="E33" s="17">
        <f>E34+E35+E37+E38+E39+E40+E41+E42</f>
        <v>0</v>
      </c>
      <c r="F33" s="20">
        <f>F35+F39+F41</f>
        <v>0</v>
      </c>
    </row>
    <row r="34" spans="1:12" ht="38.25">
      <c r="A34" s="19" t="s">
        <v>58</v>
      </c>
      <c r="B34" s="21"/>
      <c r="C34" s="21"/>
      <c r="D34" s="21"/>
      <c r="E34" s="21"/>
      <c r="F34" s="24"/>
    </row>
    <row r="35" spans="1:12">
      <c r="A35" s="19" t="s">
        <v>46</v>
      </c>
      <c r="B35" s="21">
        <v>1948.7</v>
      </c>
      <c r="C35" s="21">
        <v>1068.3</v>
      </c>
      <c r="D35" s="21">
        <v>1068.3</v>
      </c>
      <c r="E35" s="21"/>
      <c r="F35" s="35"/>
      <c r="L35" s="1" t="s">
        <v>29</v>
      </c>
    </row>
    <row r="36" spans="1:12" ht="38.25">
      <c r="A36" s="19" t="s">
        <v>47</v>
      </c>
      <c r="B36" s="21"/>
      <c r="C36" s="21"/>
      <c r="D36" s="21"/>
      <c r="E36" s="21"/>
      <c r="F36" s="24"/>
    </row>
    <row r="37" spans="1:12" ht="38.25">
      <c r="A37" s="19" t="s">
        <v>57</v>
      </c>
      <c r="B37" s="21"/>
      <c r="C37" s="21"/>
      <c r="D37" s="21"/>
      <c r="E37" s="21"/>
      <c r="F37" s="24"/>
    </row>
    <row r="38" spans="1:12" ht="89.25">
      <c r="A38" s="19" t="s">
        <v>40</v>
      </c>
      <c r="B38" s="21">
        <v>871.7</v>
      </c>
      <c r="C38" s="21">
        <v>870.8</v>
      </c>
      <c r="D38" s="21">
        <v>870.8</v>
      </c>
      <c r="E38" s="21"/>
      <c r="F38" s="24"/>
    </row>
    <row r="39" spans="1:12">
      <c r="A39" s="19" t="s">
        <v>39</v>
      </c>
      <c r="B39" s="21">
        <v>19794.099999999999</v>
      </c>
      <c r="C39" s="21">
        <v>27598.6</v>
      </c>
      <c r="D39" s="21">
        <v>1495.4</v>
      </c>
      <c r="E39" s="21"/>
      <c r="F39" s="24"/>
    </row>
    <row r="40" spans="1:12" s="4" customFormat="1" ht="38.25">
      <c r="A40" s="19" t="s">
        <v>8</v>
      </c>
      <c r="B40" s="21">
        <v>233.7</v>
      </c>
      <c r="C40" s="21">
        <v>254.4</v>
      </c>
      <c r="D40" s="21">
        <v>233.7</v>
      </c>
      <c r="E40" s="21"/>
      <c r="F40" s="24"/>
    </row>
    <row r="41" spans="1:12" s="4" customFormat="1" ht="38.25">
      <c r="A41" s="19" t="s">
        <v>15</v>
      </c>
      <c r="B41" s="21">
        <v>1</v>
      </c>
      <c r="C41" s="21">
        <v>1</v>
      </c>
      <c r="D41" s="21">
        <v>1</v>
      </c>
      <c r="E41" s="21"/>
      <c r="F41" s="24"/>
      <c r="K41" s="32"/>
    </row>
    <row r="42" spans="1:12" s="4" customFormat="1">
      <c r="A42" s="23" t="s">
        <v>41</v>
      </c>
      <c r="B42" s="26">
        <v>2172.1</v>
      </c>
      <c r="C42" s="26">
        <v>4360</v>
      </c>
      <c r="D42" s="21"/>
      <c r="E42" s="21"/>
      <c r="F42" s="24"/>
    </row>
    <row r="43" spans="1:12" s="4" customFormat="1" ht="38.25">
      <c r="A43" s="23" t="s">
        <v>42</v>
      </c>
      <c r="B43" s="26">
        <v>-11</v>
      </c>
      <c r="C43" s="26">
        <v>-253.1</v>
      </c>
      <c r="D43" s="21"/>
      <c r="E43" s="21"/>
      <c r="F43" s="24"/>
    </row>
    <row r="44" spans="1:12" s="4" customFormat="1">
      <c r="A44" s="23" t="s">
        <v>48</v>
      </c>
      <c r="B44" s="26"/>
      <c r="C44" s="26"/>
      <c r="D44" s="21">
        <v>1263.0999999999999</v>
      </c>
      <c r="E44" s="21"/>
      <c r="F44" s="24"/>
    </row>
    <row r="45" spans="1:12">
      <c r="A45" s="12" t="s">
        <v>61</v>
      </c>
      <c r="B45" s="33">
        <f>B46+B48+B49+B51+B53+B56+B52+B54+B55</f>
        <v>44998.599999999991</v>
      </c>
      <c r="C45" s="33">
        <f>C46+C48+C49+C51+C53+C56+C52+C54+C55</f>
        <v>55536</v>
      </c>
      <c r="D45" s="33">
        <f>D46+D47+D48+D49+D51+D52+D53+D54+D55+D56+D50</f>
        <v>26834.2</v>
      </c>
      <c r="E45" s="33">
        <f>E46+E47+E48+E49+E51+E52+E53+E54+E55+E56+E50</f>
        <v>19693.7</v>
      </c>
      <c r="F45" s="33">
        <f>F46+F47+F48+F49+F51+F52+F53+F54+F55+F56+F50</f>
        <v>20693.7</v>
      </c>
    </row>
    <row r="46" spans="1:12">
      <c r="A46" s="11" t="s">
        <v>22</v>
      </c>
      <c r="B46" s="28">
        <v>7664.8</v>
      </c>
      <c r="C46" s="28">
        <v>6518.1</v>
      </c>
      <c r="D46" s="31">
        <v>7142.3</v>
      </c>
      <c r="E46" s="31">
        <v>6000</v>
      </c>
      <c r="F46" s="27">
        <v>7000</v>
      </c>
    </row>
    <row r="47" spans="1:12" ht="25.5">
      <c r="A47" s="11" t="s">
        <v>49</v>
      </c>
      <c r="B47" s="28" t="s">
        <v>29</v>
      </c>
      <c r="C47" s="28">
        <v>6518.1</v>
      </c>
      <c r="D47" s="31">
        <v>5</v>
      </c>
      <c r="E47" s="31">
        <v>5</v>
      </c>
      <c r="F47" s="27">
        <v>5</v>
      </c>
    </row>
    <row r="48" spans="1:12">
      <c r="A48" s="11" t="s">
        <v>23</v>
      </c>
      <c r="B48" s="28">
        <v>180</v>
      </c>
      <c r="C48" s="28"/>
      <c r="D48" s="31">
        <v>5</v>
      </c>
      <c r="E48" s="31">
        <v>5</v>
      </c>
      <c r="F48" s="27">
        <v>5</v>
      </c>
    </row>
    <row r="49" spans="1:6" ht="25.5">
      <c r="A49" s="11" t="s">
        <v>24</v>
      </c>
      <c r="B49" s="28">
        <v>4101.8</v>
      </c>
      <c r="C49" s="28">
        <v>6025</v>
      </c>
      <c r="D49" s="31">
        <v>3782.3</v>
      </c>
      <c r="E49" s="31">
        <v>1800</v>
      </c>
      <c r="F49" s="27">
        <v>1800</v>
      </c>
    </row>
    <row r="50" spans="1:6">
      <c r="A50" s="11" t="s">
        <v>62</v>
      </c>
      <c r="B50" s="28"/>
      <c r="C50" s="28"/>
      <c r="D50" s="31">
        <v>21.6</v>
      </c>
      <c r="E50" s="31"/>
      <c r="F50" s="27"/>
    </row>
    <row r="51" spans="1:6">
      <c r="A51" s="11" t="s">
        <v>33</v>
      </c>
      <c r="B51" s="28">
        <v>286.5</v>
      </c>
      <c r="C51" s="28">
        <v>390</v>
      </c>
      <c r="D51" s="31">
        <v>400</v>
      </c>
      <c r="E51" s="31">
        <v>400</v>
      </c>
      <c r="F51" s="27">
        <v>400</v>
      </c>
    </row>
    <row r="52" spans="1:6">
      <c r="A52" s="11" t="s">
        <v>45</v>
      </c>
      <c r="B52" s="28">
        <v>195.1</v>
      </c>
      <c r="C52" s="28">
        <v>254.4</v>
      </c>
      <c r="D52" s="31">
        <v>233.7</v>
      </c>
      <c r="E52" s="31">
        <v>233.7</v>
      </c>
      <c r="F52" s="27">
        <v>233.7</v>
      </c>
    </row>
    <row r="53" spans="1:6">
      <c r="A53" s="11" t="s">
        <v>43</v>
      </c>
      <c r="B53" s="28">
        <v>4563.3</v>
      </c>
      <c r="C53" s="28">
        <v>8300</v>
      </c>
      <c r="D53" s="31">
        <v>2833.8</v>
      </c>
      <c r="E53" s="31">
        <v>2000</v>
      </c>
      <c r="F53" s="27">
        <v>2000</v>
      </c>
    </row>
    <row r="54" spans="1:6">
      <c r="A54" s="11" t="s">
        <v>35</v>
      </c>
      <c r="B54" s="28">
        <v>19728.099999999999</v>
      </c>
      <c r="C54" s="28">
        <v>22500</v>
      </c>
      <c r="D54" s="31">
        <v>1588.2</v>
      </c>
      <c r="E54" s="31">
        <v>500</v>
      </c>
      <c r="F54" s="27">
        <v>500</v>
      </c>
    </row>
    <row r="55" spans="1:6">
      <c r="A55" s="11" t="s">
        <v>59</v>
      </c>
      <c r="B55" s="28">
        <v>7791.2</v>
      </c>
      <c r="C55" s="28">
        <v>10720</v>
      </c>
      <c r="D55" s="31">
        <v>10072.299999999999</v>
      </c>
      <c r="E55" s="31">
        <v>8000</v>
      </c>
      <c r="F55" s="27">
        <v>8000</v>
      </c>
    </row>
    <row r="56" spans="1:6">
      <c r="A56" s="11" t="s">
        <v>44</v>
      </c>
      <c r="B56" s="28">
        <v>487.8</v>
      </c>
      <c r="C56" s="28">
        <v>828.5</v>
      </c>
      <c r="D56" s="31">
        <v>750</v>
      </c>
      <c r="E56" s="31">
        <v>750</v>
      </c>
      <c r="F56" s="27">
        <v>750</v>
      </c>
    </row>
    <row r="57" spans="1:6">
      <c r="A57" s="11" t="s">
        <v>25</v>
      </c>
      <c r="B57" s="28"/>
      <c r="C57" s="28"/>
      <c r="D57" s="31"/>
      <c r="E57" s="31"/>
      <c r="F57" s="27"/>
    </row>
    <row r="58" spans="1:6">
      <c r="A58" s="11" t="s">
        <v>26</v>
      </c>
      <c r="B58" s="28">
        <f>B11-B45</f>
        <v>928.40000000001601</v>
      </c>
      <c r="C58" s="28">
        <f>C11-C45</f>
        <v>0</v>
      </c>
      <c r="D58" s="28">
        <f>D11-D45</f>
        <v>-1991.1000000000022</v>
      </c>
      <c r="E58" s="28">
        <f>E11-E45</f>
        <v>-1158.7000000000007</v>
      </c>
      <c r="F58" s="28">
        <f>F11-F45</f>
        <v>-1858.7000000000007</v>
      </c>
    </row>
    <row r="59" spans="1:6" ht="25.5">
      <c r="A59" s="11" t="s">
        <v>27</v>
      </c>
      <c r="B59" s="28"/>
      <c r="C59" s="28"/>
      <c r="D59" s="31"/>
      <c r="E59" s="31"/>
      <c r="F59" s="27"/>
    </row>
    <row r="60" spans="1:6" ht="25.5">
      <c r="A60" s="11" t="s">
        <v>28</v>
      </c>
      <c r="B60" s="28">
        <f>B58</f>
        <v>928.40000000001601</v>
      </c>
      <c r="C60" s="28">
        <f>C58</f>
        <v>0</v>
      </c>
      <c r="D60" s="31">
        <f>D58</f>
        <v>-1991.1000000000022</v>
      </c>
      <c r="E60" s="31">
        <f>E58</f>
        <v>-1158.7000000000007</v>
      </c>
      <c r="F60" s="27">
        <f>F58</f>
        <v>-1858.7000000000007</v>
      </c>
    </row>
    <row r="62" spans="1:6">
      <c r="D62" s="1" t="s">
        <v>29</v>
      </c>
    </row>
  </sheetData>
  <mergeCells count="8">
    <mergeCell ref="E1:F1"/>
    <mergeCell ref="B2:F2"/>
    <mergeCell ref="D9:F9"/>
    <mergeCell ref="A7:F7"/>
    <mergeCell ref="A4:F4"/>
    <mergeCell ref="A3:F3"/>
    <mergeCell ref="A5:H5"/>
    <mergeCell ref="A6:F6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2018-11-29T12:03:04Z</cp:lastPrinted>
  <dcterms:created xsi:type="dcterms:W3CDTF">1996-10-08T23:32:33Z</dcterms:created>
  <dcterms:modified xsi:type="dcterms:W3CDTF">2018-11-29T12:07:21Z</dcterms:modified>
</cp:coreProperties>
</file>